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8565" activeTab="0"/>
  </bookViews>
  <sheets>
    <sheet name="ERF-Rendimiento Financiero" sheetId="1" r:id="rId1"/>
  </sheets>
  <definedNames>
    <definedName name="_xlnm.Print_Area" localSheetId="0">'ERF-Rendimiento Financiero'!$A$1:$H$56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<sst xmlns="http://schemas.openxmlformats.org/spreadsheetml/2006/main" count="35" uniqueCount="35">
  <si>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 </t>
  </si>
  <si>
    <t>(Valores en RD$)</t>
  </si>
  <si>
    <t>Ingresos</t>
  </si>
  <si>
    <t xml:space="preserve">Impuestos </t>
  </si>
  <si>
    <t>Total ingresos</t>
  </si>
  <si>
    <t>Gastos</t>
  </si>
  <si>
    <t>Deterioro del valor de propiedad, planta y equipo</t>
  </si>
  <si>
    <t>Total gastos</t>
  </si>
  <si>
    <t>Ganancia (pérdida) por diferencia cambiaria</t>
  </si>
  <si>
    <t xml:space="preserve">Participación en resultado de asociadas </t>
  </si>
  <si>
    <t>Atribuible a:</t>
  </si>
  <si>
    <t>Propietarios de la entidad controladora</t>
  </si>
  <si>
    <t xml:space="preserve">Intereses minoritarios </t>
  </si>
  <si>
    <t xml:space="preserve">Ingresos por transacciones con contraprestación </t>
  </si>
  <si>
    <t xml:space="preserve">Transferencias </t>
  </si>
  <si>
    <t xml:space="preserve">Sueldos, salarios y beneficios a empleados </t>
  </si>
  <si>
    <t xml:space="preserve">Subvenciones y otros pagos por transferencias </t>
  </si>
  <si>
    <t>Suministros y materiales para consumo</t>
  </si>
  <si>
    <t xml:space="preserve">Gasto de depreciación y amortización </t>
  </si>
  <si>
    <t xml:space="preserve">Otros ingresos </t>
  </si>
  <si>
    <t>PREPARADO POR:</t>
  </si>
  <si>
    <t xml:space="preserve">Lic. Yenny Acosta </t>
  </si>
  <si>
    <t>Enc. Division de Contabilidad</t>
  </si>
  <si>
    <t xml:space="preserve">          REVISADO POR:</t>
  </si>
  <si>
    <t xml:space="preserve">          Enc. Departamento Financiero</t>
  </si>
  <si>
    <t>Otros Gastos</t>
  </si>
  <si>
    <t>Resultados positivos (ahorro) / negativo (desahorro)</t>
  </si>
  <si>
    <t>Estado de Rendimiento Financiero-Preliminar</t>
  </si>
  <si>
    <t>OFICINA NACIONAL DE LA PROPIEDAD INDUSTRIAL</t>
  </si>
  <si>
    <t>Ministerio de Industria y Comercio</t>
  </si>
  <si>
    <t>Gastos Financieros</t>
  </si>
  <si>
    <t xml:space="preserve">Notas: en el año 2023 por observación de la DIGECOG  a los Estados Financieros del 2022, se segregan los Gastos </t>
  </si>
  <si>
    <t>Financieros y las ganancias y/o pérdidas por dieferencias cambiarias.</t>
  </si>
  <si>
    <t xml:space="preserve">          Lic. Sarah de la Rosa</t>
  </si>
  <si>
    <t>Del ejercicio del 01 al 31 de Agosto del 2023 y 2022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</si>
</sst>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.00\ _P_t_s_-;\-* #,##0.00\ _P_t_s_-;_-* &quot;-&quot;??\ _P_t_s_-;_-@_-"/>
    <numFmt numFmtId="179" formatCode="#,##0.0"/>
    <numFmt numFmtId="180" formatCode="#,##0.0000000000"/>
    <numFmt numFmtId="181" formatCode="_-* #,##0.00\ _€_-;\-* #,##0.00\ _€_-;_-* &quot;-&quot;??\ _€_-;_-@_-"/>
    <numFmt numFmtId="182" formatCode="#,##0.00\ _€"/>
    <numFmt numFmtId="183" formatCode="#,##0.0_);\(#,##0.0\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,##0.0000000000_);\(#,##0.0000000000\)"/>
    <numFmt numFmtId="189" formatCode="###0;###0"/>
    <numFmt numFmtId="190" formatCode="###0.0;###0.0"/>
    <numFmt numFmtId="191" formatCode="#,##0.00_ ;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178" fontId="2" fillId="0" borderId="0" xfId="51" applyFont="1" applyAlignment="1">
      <alignment/>
    </xf>
    <xf numFmtId="178" fontId="2" fillId="0" borderId="0" xfId="51" applyFont="1" applyBorder="1" applyAlignment="1">
      <alignment/>
    </xf>
    <xf numFmtId="0" fontId="3" fillId="0" borderId="0" xfId="57" applyFont="1">
      <alignment/>
      <protection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50" fillId="0" borderId="10" xfId="0" applyFont="1" applyBorder="1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1" fontId="52" fillId="0" borderId="11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0" fillId="0" borderId="11" xfId="0" applyFont="1" applyBorder="1" applyAlignment="1">
      <alignment horizontal="justify" vertical="center"/>
    </xf>
    <xf numFmtId="39" fontId="53" fillId="0" borderId="11" xfId="0" applyNumberFormat="1" applyFont="1" applyBorder="1" applyAlignment="1">
      <alignment vertical="center"/>
    </xf>
    <xf numFmtId="39" fontId="50" fillId="0" borderId="12" xfId="0" applyNumberFormat="1" applyFont="1" applyBorder="1" applyAlignment="1">
      <alignment vertical="center"/>
    </xf>
    <xf numFmtId="41" fontId="50" fillId="0" borderId="11" xfId="0" applyNumberFormat="1" applyFont="1" applyBorder="1" applyAlignment="1">
      <alignment vertical="center"/>
    </xf>
    <xf numFmtId="41" fontId="50" fillId="0" borderId="0" xfId="0" applyNumberFormat="1" applyFont="1" applyAlignment="1">
      <alignment vertical="center"/>
    </xf>
    <xf numFmtId="37" fontId="50" fillId="0" borderId="0" xfId="0" applyNumberFormat="1" applyFont="1" applyAlignment="1">
      <alignment vertical="center"/>
    </xf>
    <xf numFmtId="0" fontId="50" fillId="0" borderId="11" xfId="0" applyFont="1" applyFill="1" applyBorder="1" applyAlignment="1">
      <alignment vertical="center"/>
    </xf>
    <xf numFmtId="41" fontId="53" fillId="0" borderId="11" xfId="0" applyNumberFormat="1" applyFont="1" applyBorder="1" applyAlignment="1">
      <alignment vertical="center"/>
    </xf>
    <xf numFmtId="41" fontId="50" fillId="0" borderId="12" xfId="0" applyNumberFormat="1" applyFont="1" applyBorder="1" applyAlignment="1">
      <alignment vertical="center"/>
    </xf>
    <xf numFmtId="0" fontId="53" fillId="0" borderId="0" xfId="0" applyFont="1" applyAlignment="1">
      <alignment horizontal="left" vertical="center"/>
    </xf>
    <xf numFmtId="37" fontId="0" fillId="0" borderId="0" xfId="0" applyNumberFormat="1" applyAlignment="1">
      <alignment vertical="center"/>
    </xf>
    <xf numFmtId="0" fontId="50" fillId="0" borderId="10" xfId="0" applyFont="1" applyBorder="1" applyAlignment="1">
      <alignment horizontal="left" vertical="center"/>
    </xf>
    <xf numFmtId="41" fontId="50" fillId="0" borderId="12" xfId="0" applyNumberFormat="1" applyFont="1" applyBorder="1" applyAlignment="1">
      <alignment horizontal="left" vertical="center"/>
    </xf>
    <xf numFmtId="0" fontId="50" fillId="0" borderId="13" xfId="0" applyFont="1" applyBorder="1" applyAlignment="1">
      <alignment vertical="center"/>
    </xf>
    <xf numFmtId="0" fontId="53" fillId="0" borderId="12" xfId="0" applyFont="1" applyBorder="1" applyAlignment="1">
      <alignment horizontal="center" vertical="center"/>
    </xf>
    <xf numFmtId="41" fontId="54" fillId="0" borderId="12" xfId="0" applyNumberFormat="1" applyFont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7" fillId="0" borderId="0" xfId="57" applyFont="1" applyAlignment="1">
      <alignment/>
      <protection/>
    </xf>
    <xf numFmtId="0" fontId="4" fillId="0" borderId="0" xfId="57" applyFont="1" applyBorder="1" applyAlignment="1">
      <alignment/>
      <protection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39" fontId="55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8" xfId="0" applyFont="1" applyBorder="1" applyAlignment="1">
      <alignment/>
    </xf>
    <xf numFmtId="0" fontId="57" fillId="0" borderId="0" xfId="0" applyFont="1" applyBorder="1" applyAlignment="1">
      <alignment/>
    </xf>
    <xf numFmtId="4" fontId="50" fillId="0" borderId="11" xfId="0" applyNumberFormat="1" applyFont="1" applyBorder="1" applyAlignment="1">
      <alignment vertical="center"/>
    </xf>
    <xf numFmtId="4" fontId="53" fillId="0" borderId="11" xfId="0" applyNumberFormat="1" applyFont="1" applyBorder="1" applyAlignment="1">
      <alignment vertical="center"/>
    </xf>
    <xf numFmtId="4" fontId="50" fillId="0" borderId="11" xfId="0" applyNumberFormat="1" applyFont="1" applyBorder="1" applyAlignment="1">
      <alignment horizontal="left" vertical="center"/>
    </xf>
    <xf numFmtId="39" fontId="53" fillId="0" borderId="19" xfId="0" applyNumberFormat="1" applyFont="1" applyBorder="1" applyAlignment="1">
      <alignment vertical="center"/>
    </xf>
    <xf numFmtId="0" fontId="58" fillId="0" borderId="17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0" fillId="0" borderId="23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523875</xdr:colOff>
      <xdr:row>2</xdr:row>
      <xdr:rowOff>28575</xdr:rowOff>
    </xdr:from>
    <xdr:to>
      <xdr:col>1</xdr:col>
      <xdr:colOff>2743200</xdr:colOff>
      <xdr:row>7</xdr:row>
      <xdr:rowOff>38100</xdr:rowOff>
    </xdr:to>
    <xdr:pic>
      <xdr:nvPicPr>
        <xdr:cNvPr id="1" name="2 Imagen" descr="https://gabinetesocial.gob.do/wp-content/uploads/2020/08/Logo-presidenc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19100"/>
          <a:ext cx="2762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3171825</xdr:colOff>
      <xdr:row>2</xdr:row>
      <xdr:rowOff>47625</xdr:rowOff>
    </xdr:from>
    <xdr:to>
      <xdr:col>6</xdr:col>
      <xdr:colOff>285750</xdr:colOff>
      <xdr:row>7</xdr:row>
      <xdr:rowOff>9525</xdr:rowOff>
    </xdr:to>
    <xdr:pic>
      <xdr:nvPicPr>
        <xdr:cNvPr id="2" name="3 Imagen" descr="C:\Users\a.pepin\Desktop\Documentos antiguos\Documentos recientes\LOGO ONAPI 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38150"/>
          <a:ext cx="2886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60"/>
  <sheetViews>
    <sheetView tabSelected="1" zoomScalePageLayoutView="0" workbookViewId="0" topLeftCell="A14">
      <selection activeCell="B53" sqref="B53"/>
    </sheetView>
  </sheetViews>
  <sheetFormatPr defaultColWidth="11.421875" defaultRowHeight="15"/>
  <cols>
    <col min="1" max="1" width="8.140625" style="4" customWidth="1"/>
    <col min="2" max="2" width="50.00390625" style="4" customWidth="1"/>
    <col min="3" max="3" width="1.7109375" style="4" customWidth="1"/>
    <col min="4" max="5" width="17.421875" style="4" customWidth="1"/>
    <col min="6" max="6" width="17.421875" style="4" hidden="1" customWidth="1"/>
    <col min="7" max="7" width="12.00390625" style="4" customWidth="1"/>
    <col min="8" max="8" width="18.8515625" style="4" customWidth="1"/>
    <col min="9" max="9" width="19.8515625" style="4" customWidth="1"/>
    <col min="10" max="10" width="14.8515625" style="4" hidden="1" customWidth="1"/>
    <col min="11" max="12" width="11.421875" style="4" customWidth="1"/>
    <col min="13" max="16384" width="11.421875" style="5" customWidth="1"/>
  </cols>
  <sheetData>
    <row r="2" ht="15.75" thickBot="1"/>
    <row r="3" spans="1:7" ht="15">
      <c r="A3" s="31"/>
      <c r="B3" s="32"/>
      <c r="C3" s="32"/>
      <c r="D3" s="32"/>
      <c r="E3" s="32"/>
      <c r="F3" s="32"/>
      <c r="G3" s="33"/>
    </row>
    <row r="4" spans="1:7" ht="15">
      <c r="A4" s="34"/>
      <c r="B4" s="35"/>
      <c r="C4" s="35"/>
      <c r="D4" s="35"/>
      <c r="E4" s="35"/>
      <c r="F4" s="35"/>
      <c r="G4" s="36"/>
    </row>
    <row r="5" spans="1:7" ht="15">
      <c r="A5" s="34"/>
      <c r="B5" s="35"/>
      <c r="C5" s="35"/>
      <c r="D5" s="35"/>
      <c r="E5" s="35"/>
      <c r="F5" s="35"/>
      <c r="G5" s="36"/>
    </row>
    <row r="6" spans="1:7" ht="15">
      <c r="A6" s="34"/>
      <c r="B6" s="35"/>
      <c r="C6" s="35"/>
      <c r="D6" s="35"/>
      <c r="E6" s="35"/>
      <c r="F6" s="35"/>
      <c r="G6" s="36"/>
    </row>
    <row r="7" spans="1:14" ht="15">
      <c r="A7" s="34"/>
      <c r="B7" s="35"/>
      <c r="C7" s="35"/>
      <c r="D7" s="35"/>
      <c r="E7" s="35"/>
      <c r="F7" s="35"/>
      <c r="G7" s="36"/>
      <c r="M7" s="4"/>
      <c r="N7" s="4"/>
    </row>
    <row r="8" spans="1:14" ht="15">
      <c r="A8" s="34"/>
      <c r="B8" s="35"/>
      <c r="C8" s="35"/>
      <c r="D8" s="35"/>
      <c r="E8" s="35"/>
      <c r="F8" s="35"/>
      <c r="G8" s="36"/>
      <c r="M8" s="4"/>
      <c r="N8" s="4"/>
    </row>
    <row r="9" spans="1:14" ht="25.5">
      <c r="A9" s="46" t="s">
        <v>29</v>
      </c>
      <c r="B9" s="47"/>
      <c r="C9" s="47"/>
      <c r="D9" s="47"/>
      <c r="E9" s="47"/>
      <c r="F9" s="47"/>
      <c r="G9" s="48"/>
      <c r="H9" s="35"/>
      <c r="M9" s="4"/>
      <c r="N9" s="4"/>
    </row>
    <row r="10" spans="1:14" ht="15.75">
      <c r="A10" s="49" t="s">
        <v>28</v>
      </c>
      <c r="B10" s="50"/>
      <c r="C10" s="50"/>
      <c r="D10" s="50"/>
      <c r="E10" s="50"/>
      <c r="F10" s="50"/>
      <c r="G10" s="51"/>
      <c r="H10" s="35"/>
      <c r="M10" s="4"/>
      <c r="N10" s="4"/>
    </row>
    <row r="11" spans="1:14" ht="15.75">
      <c r="A11" s="52" t="s">
        <v>27</v>
      </c>
      <c r="B11" s="53"/>
      <c r="C11" s="53"/>
      <c r="D11" s="53"/>
      <c r="E11" s="53"/>
      <c r="F11" s="53"/>
      <c r="G11" s="54"/>
      <c r="M11" s="4"/>
      <c r="N11" s="4"/>
    </row>
    <row r="12" spans="1:14" ht="15.75">
      <c r="A12" s="55" t="s">
        <v>34</v>
      </c>
      <c r="B12" s="56"/>
      <c r="C12" s="56"/>
      <c r="D12" s="56"/>
      <c r="E12" s="56"/>
      <c r="F12" s="56"/>
      <c r="G12" s="57"/>
      <c r="M12" s="4"/>
      <c r="N12" s="4"/>
    </row>
    <row r="13" spans="1:14" ht="15.75">
      <c r="A13" s="55" t="s">
        <v>1</v>
      </c>
      <c r="B13" s="56"/>
      <c r="C13" s="56"/>
      <c r="D13" s="56"/>
      <c r="E13" s="56"/>
      <c r="F13" s="56"/>
      <c r="G13" s="57"/>
      <c r="M13" s="4"/>
      <c r="N13" s="4"/>
    </row>
    <row r="14" spans="1:14" ht="15">
      <c r="A14" s="6"/>
      <c r="B14" s="7"/>
      <c r="C14" s="7"/>
      <c r="D14" s="7"/>
      <c r="E14" s="7"/>
      <c r="F14" s="8"/>
      <c r="G14" s="9"/>
      <c r="M14" s="4"/>
      <c r="N14" s="4"/>
    </row>
    <row r="15" spans="1:14" ht="15">
      <c r="A15" s="6"/>
      <c r="B15" s="8"/>
      <c r="C15" s="8"/>
      <c r="D15" s="10">
        <v>2023</v>
      </c>
      <c r="E15" s="10">
        <v>2022</v>
      </c>
      <c r="F15" s="10">
        <v>2021</v>
      </c>
      <c r="G15" s="26"/>
      <c r="M15" s="4"/>
      <c r="N15" s="4"/>
    </row>
    <row r="16" spans="1:14" ht="15">
      <c r="A16" s="11" t="s">
        <v>2</v>
      </c>
      <c r="B16" s="12"/>
      <c r="C16" s="12"/>
      <c r="D16" s="12"/>
      <c r="E16" s="12"/>
      <c r="F16" s="13"/>
      <c r="G16" s="14"/>
      <c r="M16" s="4"/>
      <c r="N16" s="4"/>
    </row>
    <row r="17" spans="1:14" ht="15" hidden="1">
      <c r="A17" s="6"/>
      <c r="B17" s="8" t="s">
        <v>3</v>
      </c>
      <c r="C17" s="8"/>
      <c r="D17" s="8"/>
      <c r="E17" s="8"/>
      <c r="F17" s="15">
        <v>0</v>
      </c>
      <c r="G17" s="24"/>
      <c r="M17" s="4"/>
      <c r="N17" s="4"/>
    </row>
    <row r="18" spans="1:14" ht="15">
      <c r="A18" s="6"/>
      <c r="B18" s="8" t="s">
        <v>13</v>
      </c>
      <c r="C18" s="8"/>
      <c r="D18" s="42">
        <v>43791393.31</v>
      </c>
      <c r="E18" s="42">
        <v>38243361</v>
      </c>
      <c r="F18" s="42">
        <v>41738435</v>
      </c>
      <c r="G18" s="24"/>
      <c r="M18" s="4"/>
      <c r="N18" s="4"/>
    </row>
    <row r="19" spans="1:14" ht="15">
      <c r="A19" s="6"/>
      <c r="B19" s="8" t="s">
        <v>14</v>
      </c>
      <c r="C19" s="8"/>
      <c r="D19" s="42">
        <v>4546173.84</v>
      </c>
      <c r="E19" s="42">
        <v>4546173.84</v>
      </c>
      <c r="F19" s="42">
        <v>0</v>
      </c>
      <c r="G19" s="24"/>
      <c r="M19" s="4"/>
      <c r="N19" s="4"/>
    </row>
    <row r="20" spans="1:10" ht="15">
      <c r="A20" s="6"/>
      <c r="B20" s="8" t="s">
        <v>19</v>
      </c>
      <c r="C20" s="8"/>
      <c r="D20" s="42"/>
      <c r="E20" s="42"/>
      <c r="F20" s="42">
        <v>33600</v>
      </c>
      <c r="G20" s="24"/>
      <c r="J20" s="16" t="e">
        <f>+F20+#REF!</f>
        <v>#REF!</v>
      </c>
    </row>
    <row r="21" spans="1:10" ht="15">
      <c r="A21" s="11" t="s">
        <v>4</v>
      </c>
      <c r="B21" s="8"/>
      <c r="C21" s="8"/>
      <c r="D21" s="43">
        <f>SUM(D18:D20)</f>
        <v>48337567.150000006</v>
      </c>
      <c r="E21" s="43">
        <f>SUM(E18:E20)</f>
        <v>42789534.84</v>
      </c>
      <c r="F21" s="43">
        <f>SUM(F17:F20)</f>
        <v>41772035</v>
      </c>
      <c r="G21" s="24"/>
      <c r="J21" s="16" t="e">
        <f>+F21+#REF!</f>
        <v>#REF!</v>
      </c>
    </row>
    <row r="22" spans="1:7" ht="15">
      <c r="A22" s="6"/>
      <c r="B22" s="8" t="s">
        <v>0</v>
      </c>
      <c r="C22" s="8"/>
      <c r="D22" s="42"/>
      <c r="E22" s="42"/>
      <c r="F22" s="42"/>
      <c r="G22" s="20"/>
    </row>
    <row r="23" spans="1:10" ht="15">
      <c r="A23" s="11" t="s">
        <v>5</v>
      </c>
      <c r="B23" s="8"/>
      <c r="C23" s="8"/>
      <c r="D23" s="42"/>
      <c r="E23" s="42"/>
      <c r="F23" s="44"/>
      <c r="G23" s="24"/>
      <c r="J23" s="16"/>
    </row>
    <row r="24" spans="1:10" ht="15">
      <c r="A24" s="6"/>
      <c r="B24" s="8" t="s">
        <v>15</v>
      </c>
      <c r="C24" s="8"/>
      <c r="D24" s="42">
        <f>3730696.57+25487182.28</f>
        <v>29217878.85</v>
      </c>
      <c r="E24" s="42">
        <v>31443220.5</v>
      </c>
      <c r="F24" s="42">
        <v>35876312.7</v>
      </c>
      <c r="G24" s="20"/>
      <c r="J24" s="16" t="e">
        <f>+E24+#REF!</f>
        <v>#REF!</v>
      </c>
    </row>
    <row r="25" spans="1:10" ht="15">
      <c r="A25" s="6"/>
      <c r="B25" s="8" t="s">
        <v>16</v>
      </c>
      <c r="C25" s="8"/>
      <c r="D25" s="42">
        <v>0</v>
      </c>
      <c r="E25" s="42"/>
      <c r="F25" s="42">
        <v>0</v>
      </c>
      <c r="G25" s="24"/>
      <c r="J25" s="16" t="e">
        <f>+F26+#REF!</f>
        <v>#REF!</v>
      </c>
    </row>
    <row r="26" spans="1:13" ht="15">
      <c r="A26" s="6"/>
      <c r="B26" s="18" t="s">
        <v>17</v>
      </c>
      <c r="C26" s="8"/>
      <c r="D26" s="42">
        <f>2257009.48+1851110.57</f>
        <v>4108120.05</v>
      </c>
      <c r="E26" s="42">
        <v>5987991.55</v>
      </c>
      <c r="F26" s="42">
        <v>6451421.95</v>
      </c>
      <c r="G26" s="24"/>
      <c r="J26" s="16" t="e">
        <f>+#REF!+#REF!</f>
        <v>#REF!</v>
      </c>
      <c r="K26" s="17"/>
      <c r="M26" s="22"/>
    </row>
    <row r="27" spans="1:10" ht="15">
      <c r="A27" s="6"/>
      <c r="B27" s="8" t="s">
        <v>18</v>
      </c>
      <c r="C27" s="8"/>
      <c r="D27" s="42">
        <v>1312946.17</v>
      </c>
      <c r="E27" s="42">
        <v>1312946.17</v>
      </c>
      <c r="F27" s="42">
        <v>1309860.95</v>
      </c>
      <c r="G27" s="24"/>
      <c r="J27" s="16" t="e">
        <f>+F27+#REF!</f>
        <v>#REF!</v>
      </c>
    </row>
    <row r="28" spans="1:10" ht="15">
      <c r="A28" s="6"/>
      <c r="B28" s="8" t="s">
        <v>30</v>
      </c>
      <c r="C28" s="8"/>
      <c r="D28" s="42">
        <v>991232.92</v>
      </c>
      <c r="E28" s="42">
        <v>0</v>
      </c>
      <c r="F28" s="42"/>
      <c r="G28" s="24"/>
      <c r="J28" s="16" t="e">
        <f>+F28+#REF!</f>
        <v>#REF!</v>
      </c>
    </row>
    <row r="29" spans="1:10" ht="15">
      <c r="A29" s="6"/>
      <c r="B29" s="8" t="s">
        <v>6</v>
      </c>
      <c r="C29" s="8"/>
      <c r="D29" s="42"/>
      <c r="E29" s="42"/>
      <c r="F29" s="42"/>
      <c r="G29" s="24"/>
      <c r="J29" s="16"/>
    </row>
    <row r="30" spans="1:10" ht="15">
      <c r="A30" s="6"/>
      <c r="B30" s="8" t="s">
        <v>25</v>
      </c>
      <c r="C30" s="8"/>
      <c r="D30" s="42"/>
      <c r="E30" s="42"/>
      <c r="F30" s="42"/>
      <c r="G30" s="24"/>
      <c r="J30" s="16" t="e">
        <f>+F30+#REF!</f>
        <v>#REF!</v>
      </c>
    </row>
    <row r="31" spans="1:10" ht="15">
      <c r="A31" s="11" t="s">
        <v>7</v>
      </c>
      <c r="B31" s="8"/>
      <c r="C31" s="8"/>
      <c r="D31" s="43">
        <f>SUM(D24:D30)</f>
        <v>35630177.99</v>
      </c>
      <c r="E31" s="43">
        <f>SUM(E24:E30)</f>
        <v>38744158.22</v>
      </c>
      <c r="F31" s="43">
        <f>SUM(F24:F30)</f>
        <v>43637595.60000001</v>
      </c>
      <c r="G31" s="24"/>
      <c r="J31" s="16" t="e">
        <f>+F31+#REF!</f>
        <v>#REF!</v>
      </c>
    </row>
    <row r="32" spans="1:10" ht="15" hidden="1">
      <c r="A32" s="23"/>
      <c r="B32" s="8"/>
      <c r="C32" s="8"/>
      <c r="D32" s="42"/>
      <c r="E32" s="42"/>
      <c r="F32" s="42"/>
      <c r="G32" s="20"/>
      <c r="J32" s="16" t="e">
        <f>+F32+#REF!</f>
        <v>#REF!</v>
      </c>
    </row>
    <row r="33" spans="1:10" ht="15" hidden="1">
      <c r="A33" s="6"/>
      <c r="B33" s="8" t="s">
        <v>8</v>
      </c>
      <c r="C33" s="8"/>
      <c r="D33" s="42"/>
      <c r="E33" s="42"/>
      <c r="F33" s="42">
        <v>0</v>
      </c>
      <c r="G33" s="24"/>
      <c r="J33" s="16" t="e">
        <f>+F33+#REF!</f>
        <v>#REF!</v>
      </c>
    </row>
    <row r="34" spans="1:10" ht="15" hidden="1">
      <c r="A34" s="6"/>
      <c r="B34" s="8"/>
      <c r="C34" s="8"/>
      <c r="D34" s="42"/>
      <c r="E34" s="42"/>
      <c r="F34" s="42"/>
      <c r="G34" s="24"/>
      <c r="J34" s="16" t="e">
        <f>+F34+#REF!</f>
        <v>#REF!</v>
      </c>
    </row>
    <row r="35" spans="1:10" ht="15" hidden="1">
      <c r="A35" s="6"/>
      <c r="B35" s="8" t="s">
        <v>9</v>
      </c>
      <c r="C35" s="8"/>
      <c r="D35" s="42"/>
      <c r="E35" s="42"/>
      <c r="F35" s="42">
        <v>0</v>
      </c>
      <c r="G35" s="24"/>
      <c r="J35" s="16" t="e">
        <f>+F35+#REF!</f>
        <v>#REF!</v>
      </c>
    </row>
    <row r="36" spans="1:7" ht="15">
      <c r="A36" s="6"/>
      <c r="B36" s="8"/>
      <c r="C36" s="8"/>
      <c r="D36" s="42"/>
      <c r="E36" s="42"/>
      <c r="F36" s="42"/>
      <c r="G36" s="24"/>
    </row>
    <row r="37" spans="1:10" ht="15.75" thickBot="1">
      <c r="A37" s="11" t="s">
        <v>26</v>
      </c>
      <c r="B37" s="8"/>
      <c r="C37" s="8"/>
      <c r="D37" s="45">
        <f>+D21-D31</f>
        <v>12707389.160000004</v>
      </c>
      <c r="E37" s="45">
        <f>+E21-E31</f>
        <v>4045376.620000005</v>
      </c>
      <c r="F37" s="45">
        <f>+F21-F31+F33+F35</f>
        <v>-1865560.600000009</v>
      </c>
      <c r="G37" s="24"/>
      <c r="J37" s="16" t="e">
        <f>+F37+#REF!</f>
        <v>#REF!</v>
      </c>
    </row>
    <row r="38" spans="1:7" ht="15.75" customHeight="1" thickTop="1">
      <c r="A38" s="11"/>
      <c r="B38" s="8"/>
      <c r="C38" s="8"/>
      <c r="D38" s="42"/>
      <c r="E38" s="25"/>
      <c r="F38" s="15"/>
      <c r="G38" s="20"/>
    </row>
    <row r="39" spans="1:10" ht="15" hidden="1">
      <c r="A39" s="23" t="s">
        <v>10</v>
      </c>
      <c r="B39" s="8"/>
      <c r="C39" s="8"/>
      <c r="D39" s="42"/>
      <c r="E39" s="8"/>
      <c r="F39" s="15"/>
      <c r="G39" s="20"/>
      <c r="J39" s="16" t="e">
        <f>+F39+#REF!</f>
        <v>#REF!</v>
      </c>
    </row>
    <row r="40" spans="1:10" ht="15" hidden="1">
      <c r="A40" s="11"/>
      <c r="B40" s="8" t="s">
        <v>11</v>
      </c>
      <c r="C40" s="8"/>
      <c r="D40" s="42"/>
      <c r="E40" s="8"/>
      <c r="F40" s="15">
        <v>0</v>
      </c>
      <c r="G40" s="24"/>
      <c r="J40" s="16" t="e">
        <f>+F40+#REF!</f>
        <v>#REF!</v>
      </c>
    </row>
    <row r="41" spans="1:10" ht="15" hidden="1">
      <c r="A41" s="6"/>
      <c r="B41" s="8" t="s">
        <v>12</v>
      </c>
      <c r="C41" s="8"/>
      <c r="D41" s="42"/>
      <c r="E41" s="8"/>
      <c r="F41" s="15">
        <v>0</v>
      </c>
      <c r="G41" s="24"/>
      <c r="J41" s="16" t="e">
        <f>+F41+#REF!</f>
        <v>#REF!</v>
      </c>
    </row>
    <row r="42" spans="1:10" ht="15" hidden="1">
      <c r="A42" s="11"/>
      <c r="B42" s="8"/>
      <c r="C42" s="8"/>
      <c r="D42" s="42"/>
      <c r="E42" s="8"/>
      <c r="F42" s="19">
        <f>SUM(F40:F41)</f>
        <v>0</v>
      </c>
      <c r="G42" s="27"/>
      <c r="J42" s="16" t="e">
        <f>+F42+#REF!</f>
        <v>#REF!</v>
      </c>
    </row>
    <row r="43" spans="1:7" ht="15" hidden="1">
      <c r="A43" s="11"/>
      <c r="B43" s="8"/>
      <c r="C43" s="8"/>
      <c r="D43" s="42"/>
      <c r="E43" s="8"/>
      <c r="F43" s="15"/>
      <c r="G43" s="20"/>
    </row>
    <row r="44" spans="1:7" ht="15" hidden="1">
      <c r="A44" s="6"/>
      <c r="B44" s="8"/>
      <c r="C44" s="8"/>
      <c r="D44" s="42"/>
      <c r="E44" s="8"/>
      <c r="F44" s="15"/>
      <c r="G44" s="20"/>
    </row>
    <row r="45" spans="1:7" ht="15.75" thickBot="1">
      <c r="A45" s="58"/>
      <c r="B45" s="59"/>
      <c r="C45" s="59"/>
      <c r="D45" s="59"/>
      <c r="E45" s="59"/>
      <c r="F45" s="59"/>
      <c r="G45" s="60"/>
    </row>
    <row r="46" spans="2:5" ht="15">
      <c r="B46" s="21"/>
      <c r="C46" s="21"/>
      <c r="D46" s="21"/>
      <c r="E46" s="21"/>
    </row>
    <row r="47" spans="1:12" ht="15">
      <c r="A47" s="28" t="s">
        <v>31</v>
      </c>
      <c r="B47" s="21"/>
      <c r="C47" s="21"/>
      <c r="D47" s="21"/>
      <c r="L47" s="5"/>
    </row>
    <row r="48" spans="1:7" ht="15">
      <c r="A48" s="28" t="s">
        <v>32</v>
      </c>
      <c r="B48" s="28"/>
      <c r="C48" s="28"/>
      <c r="D48" s="28"/>
      <c r="E48" s="28"/>
      <c r="F48" s="28"/>
      <c r="G48" s="28"/>
    </row>
    <row r="52" spans="2:12" ht="15">
      <c r="B52" s="28"/>
      <c r="E52" s="16"/>
      <c r="I52" s="5"/>
      <c r="J52" s="5"/>
      <c r="K52" s="5"/>
      <c r="L52" s="5"/>
    </row>
    <row r="53" spans="1:12" ht="16.5">
      <c r="A53" s="39" t="s">
        <v>20</v>
      </c>
      <c r="B53" s="39"/>
      <c r="C53" s="41"/>
      <c r="D53" s="41"/>
      <c r="E53" s="39" t="s">
        <v>23</v>
      </c>
      <c r="F53" s="37"/>
      <c r="G53" s="35"/>
      <c r="I53" s="5"/>
      <c r="J53" s="5"/>
      <c r="K53" s="5"/>
      <c r="L53" s="5"/>
    </row>
    <row r="54" spans="1:12" ht="18">
      <c r="A54" s="39" t="s">
        <v>21</v>
      </c>
      <c r="B54" s="39"/>
      <c r="C54" s="38"/>
      <c r="D54" s="38"/>
      <c r="E54" s="39" t="s">
        <v>33</v>
      </c>
      <c r="F54" s="39"/>
      <c r="I54" s="5"/>
      <c r="J54" s="5"/>
      <c r="K54" s="5"/>
      <c r="L54" s="5"/>
    </row>
    <row r="55" spans="1:12" ht="18">
      <c r="A55" s="39" t="s">
        <v>22</v>
      </c>
      <c r="B55" s="39"/>
      <c r="C55" s="38"/>
      <c r="D55" s="38"/>
      <c r="E55" s="39" t="s">
        <v>24</v>
      </c>
      <c r="F55" s="40"/>
      <c r="G55" s="3"/>
      <c r="H55" s="3"/>
      <c r="I55" s="3"/>
      <c r="J55" s="1"/>
      <c r="K55" s="2"/>
      <c r="L55" s="1"/>
    </row>
    <row r="56" spans="1:12" ht="18">
      <c r="A56" s="39"/>
      <c r="B56" s="39"/>
      <c r="C56" s="38"/>
      <c r="D56" s="38"/>
      <c r="E56" s="39"/>
      <c r="F56" s="40"/>
      <c r="G56" s="3"/>
      <c r="H56" s="3"/>
      <c r="I56" s="3"/>
      <c r="J56" s="1"/>
      <c r="K56" s="2"/>
      <c r="L56" s="1"/>
    </row>
    <row r="57" spans="1:12" ht="1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</row>
    <row r="58" spans="1:12" ht="19.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</row>
    <row r="59" ht="15">
      <c r="M59" s="4"/>
    </row>
    <row r="60" ht="15">
      <c r="M60" s="4"/>
    </row>
  </sheetData>
  <sheetProtection/>
  <mergeCells count="6">
    <mergeCell ref="A9:G9"/>
    <mergeCell ref="A10:G10"/>
    <mergeCell ref="A11:G11"/>
    <mergeCell ref="A12:G12"/>
    <mergeCell ref="A13:G13"/>
    <mergeCell ref="A45:G45"/>
  </mergeCells>
  <printOptions/>
  <pageMargins left="0.93" right="0.7" top="0.75" bottom="0.75" header="0.3" footer="0.3"/>
  <pageSetup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Yenny Acosta Hernandez</cp:lastModifiedBy>
  <cp:lastPrinted>2023-07-14T14:07:32Z</cp:lastPrinted>
  <dcterms:created xsi:type="dcterms:W3CDTF">2013-01-30T15:16:21Z</dcterms:created>
  <dcterms:modified xsi:type="dcterms:W3CDTF">2023-09-07T15:42:17Z</dcterms:modified>
  <cp:category/>
  <cp:version/>
  <cp:contentType/>
  <cp:contentStatus/>
</cp:coreProperties>
</file>